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2970FB39-A501-4B69-92B4-7568803BE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OLE_LINK10" localSheetId="0">ACT!$A$73</definedName>
    <definedName name="OLE_LINK9" localSheetId="0">ACT!$A$73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48" i="3"/>
  <c r="B32" i="3"/>
  <c r="B17" i="3"/>
  <c r="C61" i="3"/>
  <c r="C55" i="3"/>
  <c r="C48" i="3"/>
  <c r="C43" i="3"/>
  <c r="C32" i="3"/>
  <c r="C27" i="3"/>
  <c r="C17" i="3"/>
  <c r="C13" i="3"/>
  <c r="C4" i="3"/>
  <c r="B43" i="3"/>
  <c r="B61" i="3"/>
  <c r="B27" i="3"/>
  <c r="B13" i="3"/>
  <c r="C2" i="3"/>
  <c r="B64" i="3" l="1"/>
  <c r="B4" i="3"/>
  <c r="B24" i="3" s="1"/>
  <c r="C24" i="3"/>
  <c r="C64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<sst xmlns="http://schemas.openxmlformats.org/spreadsheetml/2006/main" count="56" uniqueCount="56">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</sst>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74</xdr:row>
      <xdr:rowOff>9525</xdr:rowOff>
    </xdr:from>
    <xdr:to>
      <xdr:col>3</xdr:col>
      <xdr:colOff>85725</xdr:colOff>
      <xdr:row>79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C3E4C-4C8A-495D-9774-058B6590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585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+B5+B6+B7+B8+B9+B10+B11</f>
        <v>37890248.549999997</v>
      </c>
      <c r="C4" s="9">
        <f>+C5+C6+C7+C8+C9+C10+C11</f>
        <v>65977999.320000008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16187811.289999999</v>
      </c>
      <c r="C9" s="11">
        <v>26415789.940000001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21702437.260000002</v>
      </c>
      <c r="C11" s="11">
        <v>39562209.380000003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+B14+B15</f>
        <v>56421230.530000001</v>
      </c>
      <c r="C13" s="9">
        <f>+C14+C15</f>
        <v>86564449.069999993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56421230.530000001</v>
      </c>
      <c r="C15" s="11">
        <v>86564449.069999993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+B18+B19+B20+B21+B22</f>
        <v>579846.12</v>
      </c>
      <c r="C17" s="9">
        <f>+C18+C19+C20+C21+C22</f>
        <v>15361436.880000001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579846.12</v>
      </c>
      <c r="C22" s="11">
        <v>15361436.880000001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94891325.200000003</v>
      </c>
      <c r="C24" s="13">
        <f>+C4+C13+C17</f>
        <v>167903885.26999998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49549052.130000003</v>
      </c>
      <c r="C27" s="9">
        <f>+C28+C29+C30</f>
        <v>72007839.329999998</v>
      </c>
    </row>
    <row r="28" spans="1:3" ht="11.25" customHeight="1" x14ac:dyDescent="0.2">
      <c r="A28" s="10" t="s">
        <v>22</v>
      </c>
      <c r="B28" s="11">
        <v>39514674.530000001</v>
      </c>
      <c r="C28" s="11">
        <v>55699115.539999999</v>
      </c>
    </row>
    <row r="29" spans="1:3" ht="11.25" customHeight="1" x14ac:dyDescent="0.2">
      <c r="A29" s="10" t="s">
        <v>23</v>
      </c>
      <c r="B29" s="11">
        <v>1798955.78</v>
      </c>
      <c r="C29" s="11">
        <v>2508595.83</v>
      </c>
    </row>
    <row r="30" spans="1:3" ht="11.25" customHeight="1" x14ac:dyDescent="0.2">
      <c r="A30" s="10" t="s">
        <v>24</v>
      </c>
      <c r="B30" s="11">
        <v>8235421.8200000003</v>
      </c>
      <c r="C30" s="11">
        <v>13800127.960000001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+B33+B34+B35+B36+B37+B38+B39+B40+B41</f>
        <v>1913781.08</v>
      </c>
      <c r="C32" s="9">
        <f>+C33+C34+C35+C36+C37+C38+C39+C40+C41</f>
        <v>15988056.960000001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1913781.08</v>
      </c>
      <c r="C36" s="11">
        <v>15988056.960000001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+B44+B45+B46</f>
        <v>0</v>
      </c>
      <c r="C43" s="9">
        <f>+C44+C45+C46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+B49+B50+B51+B52+B53</f>
        <v>0</v>
      </c>
      <c r="C48" s="9">
        <f>+C49+C50+C51+C52+C53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+B56+B57+B58+B59</f>
        <v>6831634.9399999995</v>
      </c>
      <c r="C55" s="9">
        <f>+C56+C57+C58+C59</f>
        <v>36484101.43</v>
      </c>
    </row>
    <row r="56" spans="1:3" ht="11.25" customHeight="1" x14ac:dyDescent="0.2">
      <c r="A56" s="10" t="s">
        <v>46</v>
      </c>
      <c r="B56" s="11">
        <v>2836624.86</v>
      </c>
      <c r="C56" s="11">
        <v>3697146.91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3431605.81</v>
      </c>
      <c r="C58" s="11">
        <v>25208613.989999998</v>
      </c>
    </row>
    <row r="59" spans="1:3" ht="11.25" customHeight="1" x14ac:dyDescent="0.2">
      <c r="A59" s="10" t="s">
        <v>49</v>
      </c>
      <c r="B59" s="11">
        <v>563404.27</v>
      </c>
      <c r="C59" s="11">
        <v>7578340.5300000003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177747.51</v>
      </c>
      <c r="C61" s="9">
        <f>+C62</f>
        <v>0</v>
      </c>
    </row>
    <row r="62" spans="1:3" ht="11.25" customHeight="1" x14ac:dyDescent="0.2">
      <c r="A62" s="10" t="s">
        <v>51</v>
      </c>
      <c r="B62" s="11">
        <v>177747.51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58472215.659999996</v>
      </c>
      <c r="C64" s="13">
        <f>+C27+C32+C43+C48+C55+C61</f>
        <v>124479997.72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36419109.540000007</v>
      </c>
      <c r="C66" s="9">
        <f>+C24-C64</f>
        <v>43423887.549999982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ACT</vt:lpstr>
      <vt:lpstr>ACT!Área_de_impresión</vt:lpstr>
      <vt:lpstr>ACT!OLE_LINK10</vt:lpstr>
      <vt:lpstr>ACT!OLE_LINK9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2025-10-15T16:39:42Z</cp:lastPrinted>
  <dcterms:created xsi:type="dcterms:W3CDTF">2012-12-11T20:29:16Z</dcterms:created>
  <dcterms:modified xsi:type="dcterms:W3CDTF">2025-10-15T16:39:44Z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